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ova.ec\Desktop\"/>
    </mc:Choice>
  </mc:AlternateContent>
  <bookViews>
    <workbookView xWindow="120" yWindow="15" windowWidth="11280" windowHeight="4950" tabRatio="533" firstSheet="1" activeTab="1"/>
  </bookViews>
  <sheets>
    <sheet name="Основные показатели исполнения" sheetId="1" state="hidden" r:id="rId1"/>
    <sheet name="Исполнение_01012014" sheetId="2" r:id="rId2"/>
  </sheets>
  <definedNames>
    <definedName name="_xlnm.Print_Area" localSheetId="1">Исполнение_01012014!$B$2:$I$27</definedName>
    <definedName name="_xlnm.Print_Area" localSheetId="0">'Основные показатели исполнения'!$B$2:$I$29</definedName>
  </definedNames>
  <calcPr calcId="152511"/>
</workbook>
</file>

<file path=xl/calcChain.xml><?xml version="1.0" encoding="utf-8"?>
<calcChain xmlns="http://schemas.openxmlformats.org/spreadsheetml/2006/main">
  <c r="G10" i="2" l="1"/>
  <c r="F10" i="2"/>
  <c r="E10" i="2" l="1"/>
  <c r="E6" i="2"/>
  <c r="E5" i="2" s="1"/>
  <c r="E22" i="2" l="1"/>
  <c r="I15" i="2"/>
  <c r="H20" i="2" l="1"/>
  <c r="I12" i="2" l="1"/>
  <c r="I13" i="2"/>
  <c r="I14" i="2"/>
  <c r="I16" i="2"/>
  <c r="I17" i="2"/>
  <c r="I18" i="2"/>
  <c r="I19" i="2"/>
  <c r="I20" i="2"/>
  <c r="I7" i="2"/>
  <c r="I8" i="2"/>
  <c r="I9" i="2"/>
  <c r="I11" i="2"/>
  <c r="H15" i="2"/>
  <c r="H16" i="2"/>
  <c r="H17" i="2"/>
  <c r="H18" i="2"/>
  <c r="H19" i="2"/>
  <c r="H14" i="2" l="1"/>
  <c r="H13" i="2"/>
  <c r="H12" i="2"/>
  <c r="H11" i="2"/>
  <c r="G6" i="2" l="1"/>
  <c r="F6" i="2" l="1"/>
  <c r="I6" i="2" l="1"/>
  <c r="H10" i="2" l="1"/>
  <c r="I10" i="2"/>
  <c r="G5" i="2"/>
  <c r="H8" i="2"/>
  <c r="F10" i="1"/>
  <c r="I5" i="2" l="1"/>
  <c r="G22" i="2"/>
  <c r="I22" i="2" s="1"/>
  <c r="H7" i="2"/>
  <c r="G7" i="1"/>
  <c r="G8" i="1"/>
  <c r="F7" i="1"/>
  <c r="F8" i="1"/>
  <c r="H6" i="2" l="1"/>
  <c r="I22" i="1"/>
  <c r="I9" i="1" l="1"/>
  <c r="G10" i="1"/>
  <c r="G6" i="1"/>
  <c r="G5" i="1" s="1"/>
  <c r="I7" i="1"/>
  <c r="I8" i="1"/>
  <c r="I11" i="1"/>
  <c r="I12" i="1"/>
  <c r="I13" i="1"/>
  <c r="I14" i="1"/>
  <c r="I16" i="1"/>
  <c r="I17" i="1"/>
  <c r="I18" i="1"/>
  <c r="I19" i="1"/>
  <c r="I20" i="1"/>
  <c r="I21" i="1"/>
  <c r="H7" i="1"/>
  <c r="H8" i="1"/>
  <c r="H9" i="1"/>
  <c r="H11" i="1"/>
  <c r="H12" i="1"/>
  <c r="H13" i="1"/>
  <c r="H14" i="1"/>
  <c r="H16" i="1"/>
  <c r="H17" i="1"/>
  <c r="H19" i="1"/>
  <c r="H20" i="1"/>
  <c r="H21" i="1"/>
  <c r="H22" i="1"/>
  <c r="G23" i="1" l="1"/>
  <c r="E10" i="1"/>
  <c r="E6" i="1"/>
  <c r="I10" i="1" l="1"/>
  <c r="H10" i="1"/>
  <c r="E5" i="1"/>
  <c r="I5" i="1" s="1"/>
  <c r="I6" i="1"/>
  <c r="E23" i="1" l="1"/>
  <c r="I23" i="1" l="1"/>
  <c r="F6" i="1"/>
  <c r="F5" i="1" s="1"/>
  <c r="H5" i="1" l="1"/>
  <c r="H6" i="1"/>
  <c r="F23" i="1" l="1"/>
  <c r="H9" i="2" l="1"/>
  <c r="F5" i="2"/>
  <c r="F22" i="2" s="1"/>
  <c r="H5" i="2" l="1"/>
</calcChain>
</file>

<file path=xl/sharedStrings.xml><?xml version="1.0" encoding="utf-8"?>
<sst xmlns="http://schemas.openxmlformats.org/spreadsheetml/2006/main" count="125" uniqueCount="51">
  <si>
    <t>тыс.руб.</t>
  </si>
  <si>
    <t>Безвозмездные поступления</t>
  </si>
  <si>
    <t>Общегосударственные вопросы </t>
  </si>
  <si>
    <t>Национальная экономика </t>
  </si>
  <si>
    <t>Жилищно-коммунальное хозяйство </t>
  </si>
  <si>
    <t>Охрана окружающей среды </t>
  </si>
  <si>
    <t>Образование </t>
  </si>
  <si>
    <t>Социальная политика 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</si>
  <si>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</si>
  <si>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</si>
  <si>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</si>
  <si>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</si>
  <si>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</si>
  <si>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</si>
  <si>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</si>
  <si>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</si>
  <si>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</si>
  <si>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Профицит(+)/Дефицит(-), всего:</t>
  </si>
  <si>
    <t>Единицы измерения</t>
  </si>
  <si>
    <t>Налоговые доходы</t>
  </si>
  <si>
    <t>Неналоговые доходы</t>
  </si>
  <si>
    <t xml:space="preserve">Наименование </t>
  </si>
  <si>
    <t>-</t>
  </si>
  <si>
    <t>11</t>
  </si>
  <si>
    <t>12</t>
  </si>
  <si>
    <t>13</t>
  </si>
  <si>
    <t xml:space="preserve">Здравоохранение 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</si>
  <si>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</si>
  <si>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</si>
  <si>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</si>
  <si>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</si>
  <si>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№ раз-дела</t>
  </si>
  <si>
    <t>ДОХОДЫ, в том числе:</t>
  </si>
  <si>
    <t>РАСХОДЫ, в том числе:</t>
  </si>
  <si>
    <t>Налоговые и неналоговые доходы,                       в том числе:</t>
  </si>
  <si>
    <t>Н.Н.Зайко</t>
  </si>
  <si>
    <t>План на 2013 год</t>
  </si>
  <si>
    <t>% исполне-ния плана 2013 года</t>
  </si>
  <si>
    <t>% исполнения по факту 2013г. к 2012г.</t>
  </si>
  <si>
    <t>Культура, кинематография</t>
  </si>
  <si>
    <t xml:space="preserve">Основные показатели исполнения бюджета города
на 01.04.2013 
</t>
  </si>
  <si>
    <t>Факт на 01.04.2012</t>
  </si>
  <si>
    <t>Факт на 01.04.2013</t>
  </si>
  <si>
    <t xml:space="preserve"> </t>
  </si>
  <si>
    <t>План на 2017 год</t>
  </si>
  <si>
    <t>% исполне-ния плана 2017 года</t>
  </si>
  <si>
    <t>% исполнения по факту 2017г. к 2016г.</t>
  </si>
  <si>
    <t>Факт на 01.05.2016</t>
  </si>
  <si>
    <t xml:space="preserve">Основные показатели исполнения бюджета города
на 01.05.2017 
</t>
  </si>
  <si>
    <t>Факт на 01.05.2017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</si>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</sst>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name val="Arial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1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5" fontId="5" fillId="0" borderId="2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8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/>
    <xf numFmtId="165" fontId="2" fillId="0" borderId="0" xfId="0" applyNumberFormat="1" applyFont="1" applyFill="1"/>
    <xf numFmtId="0" fontId="1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/>
    <xf numFmtId="166" fontId="2" fillId="2" borderId="0" xfId="0" applyNumberFormat="1" applyFont="1" applyFill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8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5" fontId="5" fillId="0" borderId="30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2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22" xfId="0" applyBorder="1"/>
    <xf numFmtId="165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90" zoomScaleNormal="90" zoomScaleSheetLayoutView="100" workbookViewId="0">
      <selection activeCell="N18" sqref="N18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5.140625" style="11" customWidth="1"/>
    <col min="6" max="6" width="15.28515625" style="11" customWidth="1"/>
    <col min="7" max="7" width="14.42578125" style="11" customWidth="1"/>
    <col min="8" max="8" width="14.140625" style="11" customWidth="1"/>
    <col min="9" max="9" width="17.42578125" style="11" customWidth="1"/>
    <col min="10" max="10" width="4.7109375" style="11" customWidth="1"/>
    <col min="11" max="16384" width="9.140625" style="11"/>
  </cols>
  <sheetData>
    <row r="1" spans="1:9" ht="20.2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1.5" customHeight="1" x14ac:dyDescent="0.25">
      <c r="A2" s="1"/>
      <c r="B2" s="97" t="s">
        <v>40</v>
      </c>
      <c r="C2" s="97"/>
      <c r="D2" s="97"/>
      <c r="E2" s="97"/>
      <c r="F2" s="97"/>
      <c r="G2" s="97"/>
      <c r="H2" s="97"/>
      <c r="I2" s="97"/>
    </row>
    <row r="3" spans="1:9" ht="12" customHeight="1" thickBot="1" x14ac:dyDescent="0.3">
      <c r="A3" s="1"/>
      <c r="B3" s="98"/>
      <c r="C3" s="99"/>
      <c r="D3" s="99"/>
      <c r="E3" s="99"/>
      <c r="F3" s="99"/>
      <c r="G3" s="99"/>
      <c r="H3" s="99"/>
      <c r="I3" s="99"/>
    </row>
    <row r="4" spans="1:9" s="14" customFormat="1" ht="48" thickBot="1" x14ac:dyDescent="0.3">
      <c r="A4" s="1"/>
      <c r="B4" s="12" t="s">
        <v>31</v>
      </c>
      <c r="C4" s="27" t="s">
        <v>21</v>
      </c>
      <c r="D4" s="13" t="s">
        <v>18</v>
      </c>
      <c r="E4" s="2" t="s">
        <v>41</v>
      </c>
      <c r="F4" s="2" t="s">
        <v>36</v>
      </c>
      <c r="G4" s="2" t="s">
        <v>42</v>
      </c>
      <c r="H4" s="2" t="s">
        <v>37</v>
      </c>
      <c r="I4" s="28" t="s">
        <v>38</v>
      </c>
    </row>
    <row r="5" spans="1:9" ht="20.100000000000001" customHeight="1" x14ac:dyDescent="0.25">
      <c r="A5" s="1"/>
      <c r="B5" s="94"/>
      <c r="C5" s="33" t="s">
        <v>32</v>
      </c>
      <c r="D5" s="15" t="s">
        <v>0</v>
      </c>
      <c r="E5" s="39">
        <f>E6+E9</f>
        <v>1610289</v>
      </c>
      <c r="F5" s="39">
        <f>F6+F9</f>
        <v>7914850.9000000004</v>
      </c>
      <c r="G5" s="39">
        <f>G6+G9</f>
        <v>1914814.8430000001</v>
      </c>
      <c r="H5" s="31">
        <f>G5/F5*100</f>
        <v>24.192683692879164</v>
      </c>
      <c r="I5" s="34">
        <f>G5/E5*100</f>
        <v>118.91125400471594</v>
      </c>
    </row>
    <row r="6" spans="1:9" ht="30" customHeight="1" x14ac:dyDescent="0.25">
      <c r="A6" s="1"/>
      <c r="B6" s="95"/>
      <c r="C6" s="16" t="s">
        <v>34</v>
      </c>
      <c r="D6" s="17" t="s">
        <v>0</v>
      </c>
      <c r="E6" s="3">
        <f>SUM(E7:E8)</f>
        <v>1141664.6000000001</v>
      </c>
      <c r="F6" s="18">
        <f>SUM(F7:F8)</f>
        <v>5707703</v>
      </c>
      <c r="G6" s="18">
        <f>SUM(G7:G8)</f>
        <v>1368127.0250000001</v>
      </c>
      <c r="H6" s="18">
        <f t="shared" ref="H6:H22" si="0">G6/F6*100</f>
        <v>23.969835588852469</v>
      </c>
      <c r="I6" s="36">
        <f t="shared" ref="I6:I22" si="1">G6/E6*100</f>
        <v>119.83616072531285</v>
      </c>
    </row>
    <row r="7" spans="1:9" ht="20.100000000000001" customHeight="1" x14ac:dyDescent="0.25">
      <c r="A7" s="1"/>
      <c r="B7" s="95"/>
      <c r="C7" s="16" t="s">
        <v>19</v>
      </c>
      <c r="D7" s="17" t="s">
        <v>0</v>
      </c>
      <c r="E7" s="3">
        <v>920576.5</v>
      </c>
      <c r="F7" s="18">
        <f>2594783+1154466+986056+5496+63096</f>
        <v>4803897</v>
      </c>
      <c r="G7" s="40">
        <f>503626.958+270248.251+235219.682+979.27+18665.606-119.963</f>
        <v>1028619.8040000001</v>
      </c>
      <c r="H7" s="18">
        <f t="shared" si="0"/>
        <v>21.412195224002513</v>
      </c>
      <c r="I7" s="36">
        <f t="shared" si="1"/>
        <v>111.73648295388814</v>
      </c>
    </row>
    <row r="8" spans="1:9" ht="20.100000000000001" customHeight="1" x14ac:dyDescent="0.25">
      <c r="A8" s="1"/>
      <c r="B8" s="95"/>
      <c r="C8" s="16" t="s">
        <v>20</v>
      </c>
      <c r="D8" s="17" t="s">
        <v>0</v>
      </c>
      <c r="E8" s="3">
        <v>221088.1</v>
      </c>
      <c r="F8" s="18">
        <f>649177+18132+125890+97507+13100</f>
        <v>903806</v>
      </c>
      <c r="G8" s="3">
        <f>190516.996+4843.888+28383.974+81268.41+23975.446+10518.507</f>
        <v>339507.22100000002</v>
      </c>
      <c r="H8" s="18">
        <f t="shared" si="0"/>
        <v>37.56416985503526</v>
      </c>
      <c r="I8" s="36">
        <f t="shared" si="1"/>
        <v>153.56196059398945</v>
      </c>
    </row>
    <row r="9" spans="1:9" ht="20.100000000000001" customHeight="1" x14ac:dyDescent="0.25">
      <c r="A9" s="1"/>
      <c r="B9" s="95"/>
      <c r="C9" s="16" t="s">
        <v>1</v>
      </c>
      <c r="D9" s="17" t="s">
        <v>0</v>
      </c>
      <c r="E9" s="3">
        <v>468624.4</v>
      </c>
      <c r="F9" s="18">
        <v>2207147.9</v>
      </c>
      <c r="G9" s="3">
        <v>546687.81799999997</v>
      </c>
      <c r="H9" s="18">
        <f t="shared" si="0"/>
        <v>24.768970760862921</v>
      </c>
      <c r="I9" s="36">
        <f>G9/E9*100</f>
        <v>116.65799262693106</v>
      </c>
    </row>
    <row r="10" spans="1:9" ht="19.5" customHeight="1" x14ac:dyDescent="0.25">
      <c r="A10" s="1"/>
      <c r="B10" s="96"/>
      <c r="C10" s="32" t="s">
        <v>33</v>
      </c>
      <c r="D10" s="17" t="s">
        <v>0</v>
      </c>
      <c r="E10" s="30">
        <f>SUM(E11:E22)</f>
        <v>1337120.6000000003</v>
      </c>
      <c r="F10" s="41">
        <f>SUM(F11:F22)</f>
        <v>8639464.0999999996</v>
      </c>
      <c r="G10" s="30">
        <f t="shared" ref="G10" si="2">SUM(G11:G22)</f>
        <v>1526445.4</v>
      </c>
      <c r="H10" s="31">
        <f t="shared" si="0"/>
        <v>17.66828801337342</v>
      </c>
      <c r="I10" s="34">
        <f t="shared" si="1"/>
        <v>114.15914166605464</v>
      </c>
    </row>
    <row r="11" spans="1:9" ht="20.100000000000001" customHeight="1" x14ac:dyDescent="0.25">
      <c r="A11" s="1"/>
      <c r="B11" s="19" t="s">
        <v>8</v>
      </c>
      <c r="C11" s="16" t="s">
        <v>2</v>
      </c>
      <c r="D11" s="17" t="s">
        <v>0</v>
      </c>
      <c r="E11" s="3">
        <v>153468.29999999999</v>
      </c>
      <c r="F11" s="42">
        <v>1289847.6000000001</v>
      </c>
      <c r="G11" s="46">
        <v>170980.7</v>
      </c>
      <c r="H11" s="3">
        <f t="shared" si="0"/>
        <v>13.255883873412641</v>
      </c>
      <c r="I11" s="37">
        <f t="shared" si="1"/>
        <v>111.41108619825724</v>
      </c>
    </row>
    <row r="12" spans="1:9" ht="30.75" customHeight="1" x14ac:dyDescent="0.25">
      <c r="A12" s="1"/>
      <c r="B12" s="19" t="s">
        <v>9</v>
      </c>
      <c r="C12" s="16" t="s">
        <v>30</v>
      </c>
      <c r="D12" s="17" t="s">
        <v>0</v>
      </c>
      <c r="E12" s="3">
        <v>11587.1</v>
      </c>
      <c r="F12" s="43">
        <v>65501.4</v>
      </c>
      <c r="G12" s="46">
        <v>12067.3</v>
      </c>
      <c r="H12" s="3">
        <f t="shared" si="0"/>
        <v>18.42296500532813</v>
      </c>
      <c r="I12" s="37">
        <f t="shared" si="1"/>
        <v>104.14426387965928</v>
      </c>
    </row>
    <row r="13" spans="1:9" ht="20.100000000000001" customHeight="1" x14ac:dyDescent="0.25">
      <c r="A13" s="1"/>
      <c r="B13" s="19" t="s">
        <v>10</v>
      </c>
      <c r="C13" s="16" t="s">
        <v>3</v>
      </c>
      <c r="D13" s="17" t="s">
        <v>0</v>
      </c>
      <c r="E13" s="3">
        <v>105211.6</v>
      </c>
      <c r="F13" s="42">
        <v>964197.4</v>
      </c>
      <c r="G13" s="46">
        <v>140478.39999999999</v>
      </c>
      <c r="H13" s="3">
        <f t="shared" si="0"/>
        <v>14.56946471749457</v>
      </c>
      <c r="I13" s="37">
        <f t="shared" si="1"/>
        <v>133.51987803626216</v>
      </c>
    </row>
    <row r="14" spans="1:9" ht="20.100000000000001" customHeight="1" x14ac:dyDescent="0.25">
      <c r="A14" s="1"/>
      <c r="B14" s="19" t="s">
        <v>11</v>
      </c>
      <c r="C14" s="16" t="s">
        <v>4</v>
      </c>
      <c r="D14" s="17" t="s">
        <v>0</v>
      </c>
      <c r="E14" s="3">
        <v>62388.4</v>
      </c>
      <c r="F14" s="42">
        <v>904857.1</v>
      </c>
      <c r="G14" s="46">
        <v>122291.8</v>
      </c>
      <c r="H14" s="3">
        <f t="shared" si="0"/>
        <v>13.515040109648254</v>
      </c>
      <c r="I14" s="37">
        <f t="shared" si="1"/>
        <v>196.01688775477493</v>
      </c>
    </row>
    <row r="15" spans="1:9" ht="20.100000000000001" customHeight="1" x14ac:dyDescent="0.25">
      <c r="A15" s="1"/>
      <c r="B15" s="19" t="s">
        <v>12</v>
      </c>
      <c r="C15" s="16" t="s">
        <v>5</v>
      </c>
      <c r="D15" s="17" t="s">
        <v>0</v>
      </c>
      <c r="E15" s="3">
        <v>791.9</v>
      </c>
      <c r="F15" s="42">
        <v>18022.5</v>
      </c>
      <c r="G15" s="46">
        <v>0</v>
      </c>
      <c r="H15" s="3" t="s">
        <v>22</v>
      </c>
      <c r="I15" s="37" t="s">
        <v>22</v>
      </c>
    </row>
    <row r="16" spans="1:9" ht="20.100000000000001" customHeight="1" x14ac:dyDescent="0.25">
      <c r="A16" s="1"/>
      <c r="B16" s="19" t="s">
        <v>13</v>
      </c>
      <c r="C16" s="16" t="s">
        <v>6</v>
      </c>
      <c r="D16" s="17" t="s">
        <v>0</v>
      </c>
      <c r="E16" s="3">
        <v>770700.4</v>
      </c>
      <c r="F16" s="42">
        <v>4417391.2</v>
      </c>
      <c r="G16" s="46">
        <v>863305.8</v>
      </c>
      <c r="H16" s="3">
        <f t="shared" si="0"/>
        <v>19.543340422283631</v>
      </c>
      <c r="I16" s="37">
        <f t="shared" si="1"/>
        <v>112.01574567756809</v>
      </c>
    </row>
    <row r="17" spans="1:10" ht="20.100000000000001" customHeight="1" x14ac:dyDescent="0.25">
      <c r="A17" s="1"/>
      <c r="B17" s="19" t="s">
        <v>14</v>
      </c>
      <c r="C17" s="20" t="s">
        <v>39</v>
      </c>
      <c r="D17" s="17" t="s">
        <v>0</v>
      </c>
      <c r="E17" s="3">
        <v>43093.8</v>
      </c>
      <c r="F17" s="42">
        <v>199498.8</v>
      </c>
      <c r="G17" s="46">
        <v>41952.2</v>
      </c>
      <c r="H17" s="3">
        <f t="shared" si="0"/>
        <v>21.028798168209534</v>
      </c>
      <c r="I17" s="37">
        <f t="shared" si="1"/>
        <v>97.350895024342236</v>
      </c>
    </row>
    <row r="18" spans="1:10" ht="20.100000000000001" customHeight="1" x14ac:dyDescent="0.25">
      <c r="A18" s="1"/>
      <c r="B18" s="19" t="s">
        <v>15</v>
      </c>
      <c r="C18" s="20" t="s">
        <v>26</v>
      </c>
      <c r="D18" s="17" t="s">
        <v>0</v>
      </c>
      <c r="E18" s="3">
        <v>798.5</v>
      </c>
      <c r="F18" s="42">
        <v>0</v>
      </c>
      <c r="G18" s="46">
        <v>0</v>
      </c>
      <c r="H18" s="3" t="s">
        <v>22</v>
      </c>
      <c r="I18" s="37">
        <f t="shared" si="1"/>
        <v>0</v>
      </c>
    </row>
    <row r="19" spans="1:10" ht="20.100000000000001" customHeight="1" x14ac:dyDescent="0.25">
      <c r="A19" s="1"/>
      <c r="B19" s="19" t="s">
        <v>16</v>
      </c>
      <c r="C19" s="20" t="s">
        <v>7</v>
      </c>
      <c r="D19" s="17" t="s">
        <v>0</v>
      </c>
      <c r="E19" s="3">
        <v>182285.7</v>
      </c>
      <c r="F19" s="42">
        <v>717014.7</v>
      </c>
      <c r="G19" s="46">
        <v>167652.20000000001</v>
      </c>
      <c r="H19" s="3">
        <f t="shared" si="0"/>
        <v>23.381975292835701</v>
      </c>
      <c r="I19" s="37">
        <f t="shared" si="1"/>
        <v>91.972217239201981</v>
      </c>
    </row>
    <row r="20" spans="1:10" ht="20.100000000000001" customHeight="1" x14ac:dyDescent="0.25">
      <c r="A20" s="1"/>
      <c r="B20" s="19" t="s">
        <v>23</v>
      </c>
      <c r="C20" s="20" t="s">
        <v>27</v>
      </c>
      <c r="D20" s="17" t="s">
        <v>0</v>
      </c>
      <c r="E20" s="3">
        <v>1671.6</v>
      </c>
      <c r="F20" s="42">
        <v>23307.3</v>
      </c>
      <c r="G20" s="46">
        <v>3170.3</v>
      </c>
      <c r="H20" s="3">
        <f t="shared" si="0"/>
        <v>13.602176142238697</v>
      </c>
      <c r="I20" s="37">
        <f t="shared" si="1"/>
        <v>189.65661641541041</v>
      </c>
      <c r="J20" s="21"/>
    </row>
    <row r="21" spans="1:10" ht="20.100000000000001" customHeight="1" x14ac:dyDescent="0.25">
      <c r="A21" s="1"/>
      <c r="B21" s="19" t="s">
        <v>24</v>
      </c>
      <c r="C21" s="20" t="s">
        <v>28</v>
      </c>
      <c r="D21" s="17" t="s">
        <v>0</v>
      </c>
      <c r="E21" s="3">
        <v>4653.6000000000004</v>
      </c>
      <c r="F21" s="42">
        <v>24422.1</v>
      </c>
      <c r="G21" s="46">
        <v>4518</v>
      </c>
      <c r="H21" s="3">
        <f t="shared" si="0"/>
        <v>18.49963762330021</v>
      </c>
      <c r="I21" s="37">
        <f t="shared" si="1"/>
        <v>97.086126869520356</v>
      </c>
    </row>
    <row r="22" spans="1:10" ht="33" customHeight="1" thickBot="1" x14ac:dyDescent="0.3">
      <c r="A22" s="1"/>
      <c r="B22" s="22" t="s">
        <v>25</v>
      </c>
      <c r="C22" s="23" t="s">
        <v>29</v>
      </c>
      <c r="D22" s="24" t="s">
        <v>0</v>
      </c>
      <c r="E22" s="38">
        <v>469.7</v>
      </c>
      <c r="F22" s="44">
        <v>15404</v>
      </c>
      <c r="G22" s="47">
        <v>28.7</v>
      </c>
      <c r="H22" s="38">
        <f t="shared" si="0"/>
        <v>0.18631524279407946</v>
      </c>
      <c r="I22" s="37">
        <f t="shared" si="1"/>
        <v>6.1102831594634877</v>
      </c>
    </row>
    <row r="23" spans="1:10" ht="20.100000000000001" customHeight="1" thickBot="1" x14ac:dyDescent="0.3">
      <c r="A23" s="1"/>
      <c r="B23" s="92" t="s">
        <v>17</v>
      </c>
      <c r="C23" s="93"/>
      <c r="D23" s="4" t="s">
        <v>0</v>
      </c>
      <c r="E23" s="48">
        <f>E5-E10</f>
        <v>273168.39999999967</v>
      </c>
      <c r="F23" s="45">
        <f>F5-F10</f>
        <v>-724613.19999999925</v>
      </c>
      <c r="G23" s="45">
        <f>G5-G10</f>
        <v>388369.4430000002</v>
      </c>
      <c r="H23" s="29" t="s">
        <v>22</v>
      </c>
      <c r="I23" s="35">
        <f>G23/E23*100</f>
        <v>142.17217035352576</v>
      </c>
    </row>
    <row r="24" spans="1:10" ht="15" customHeight="1" x14ac:dyDescent="0.25">
      <c r="A24" s="1"/>
      <c r="B24" s="5"/>
      <c r="C24" s="5"/>
      <c r="D24" s="6"/>
      <c r="E24" s="7"/>
      <c r="F24" s="8"/>
      <c r="G24" s="8"/>
      <c r="H24" s="9"/>
      <c r="I24" s="10"/>
    </row>
    <row r="25" spans="1:10" ht="15" customHeight="1" x14ac:dyDescent="0.25">
      <c r="B25" s="51"/>
      <c r="C25" s="51"/>
      <c r="D25" s="51"/>
      <c r="E25" s="51"/>
      <c r="F25" s="51"/>
      <c r="G25" s="51"/>
      <c r="H25" s="51"/>
      <c r="I25" s="52"/>
    </row>
    <row r="26" spans="1:10" x14ac:dyDescent="0.25">
      <c r="B26" s="90" t="s">
        <v>35</v>
      </c>
      <c r="C26" s="90"/>
      <c r="D26" s="53"/>
      <c r="H26" s="49"/>
      <c r="I26" s="54"/>
    </row>
    <row r="27" spans="1:10" x14ac:dyDescent="0.25">
      <c r="B27" s="90">
        <v>630994</v>
      </c>
      <c r="C27" s="90"/>
      <c r="D27" s="53"/>
      <c r="H27" s="49"/>
      <c r="I27" s="54"/>
    </row>
    <row r="28" spans="1:10" ht="14.25" customHeight="1" x14ac:dyDescent="0.25">
      <c r="B28" s="91">
        <v>41373</v>
      </c>
      <c r="C28" s="90"/>
      <c r="D28" s="55"/>
      <c r="H28" s="49"/>
      <c r="I28" s="54"/>
    </row>
    <row r="29" spans="1:10" x14ac:dyDescent="0.25">
      <c r="B29" s="56"/>
      <c r="C29" s="57"/>
      <c r="D29" s="50"/>
      <c r="H29" s="50"/>
      <c r="I29" s="50"/>
    </row>
    <row r="30" spans="1:10" ht="17.25" customHeight="1" x14ac:dyDescent="0.25">
      <c r="B30" s="25"/>
      <c r="C30" s="26"/>
    </row>
  </sheetData>
  <mergeCells count="7">
    <mergeCell ref="B27:C27"/>
    <mergeCell ref="B28:C28"/>
    <mergeCell ref="B23:C23"/>
    <mergeCell ref="B5:B10"/>
    <mergeCell ref="B2:I2"/>
    <mergeCell ref="B3:I3"/>
    <mergeCell ref="B26:C26"/>
  </mergeCells>
  <phoneticPr fontId="0" type="noConversion"/>
  <printOptions horizontalCentered="1"/>
  <pageMargins left="0.23622047244094491" right="0.19685039370078741" top="0.31496062992125984" bottom="0.15748031496062992" header="0.15748031496062992" footer="0.1574803149606299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B1" zoomScale="90" zoomScaleNormal="90" zoomScaleSheetLayoutView="100" workbookViewId="0">
      <selection activeCell="K5" sqref="K5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6.7109375" style="81" customWidth="1"/>
    <col min="6" max="6" width="21.42578125" style="81" customWidth="1"/>
    <col min="7" max="7" width="15.5703125" style="81" customWidth="1"/>
    <col min="8" max="8" width="14.140625" style="11" customWidth="1"/>
    <col min="9" max="9" width="17.42578125" style="11" customWidth="1"/>
    <col min="10" max="10" width="15.85546875" style="11" customWidth="1"/>
    <col min="11" max="11" width="14.28515625" style="11" bestFit="1" customWidth="1"/>
    <col min="12" max="16384" width="9.140625" style="11"/>
  </cols>
  <sheetData>
    <row r="1" spans="1:12" x14ac:dyDescent="0.25">
      <c r="I1" s="21" t="s">
        <v>50</v>
      </c>
    </row>
    <row r="2" spans="1:12" ht="30.75" customHeight="1" x14ac:dyDescent="0.25">
      <c r="A2" s="1"/>
      <c r="B2" s="97" t="s">
        <v>48</v>
      </c>
      <c r="C2" s="97"/>
      <c r="D2" s="97"/>
      <c r="E2" s="97"/>
      <c r="F2" s="97"/>
      <c r="G2" s="97"/>
      <c r="H2" s="97"/>
      <c r="I2" s="97"/>
    </row>
    <row r="3" spans="1:12" ht="12" customHeight="1" thickBot="1" x14ac:dyDescent="0.3">
      <c r="A3" s="1"/>
      <c r="B3" s="98"/>
      <c r="C3" s="99"/>
      <c r="D3" s="99"/>
      <c r="E3" s="99"/>
      <c r="F3" s="99"/>
      <c r="G3" s="99"/>
      <c r="H3" s="99"/>
      <c r="I3" s="99"/>
    </row>
    <row r="4" spans="1:12" s="14" customFormat="1" ht="48" thickBot="1" x14ac:dyDescent="0.3">
      <c r="A4" s="1"/>
      <c r="B4" s="12" t="s">
        <v>31</v>
      </c>
      <c r="C4" s="62" t="s">
        <v>21</v>
      </c>
      <c r="D4" s="12" t="s">
        <v>18</v>
      </c>
      <c r="E4" s="76" t="s">
        <v>47</v>
      </c>
      <c r="F4" s="76" t="s">
        <v>44</v>
      </c>
      <c r="G4" s="76" t="s">
        <v>49</v>
      </c>
      <c r="H4" s="2" t="s">
        <v>45</v>
      </c>
      <c r="I4" s="28" t="s">
        <v>46</v>
      </c>
    </row>
    <row r="5" spans="1:12" ht="20.100000000000001" customHeight="1" x14ac:dyDescent="0.25">
      <c r="A5" s="1"/>
      <c r="B5" s="94"/>
      <c r="C5" s="63" t="s">
        <v>32</v>
      </c>
      <c r="D5" s="67" t="s">
        <v>0</v>
      </c>
      <c r="E5" s="75">
        <f>E6+E9</f>
        <v>2936423.5</v>
      </c>
      <c r="F5" s="75">
        <f>F6+F9</f>
        <v>10586772.6</v>
      </c>
      <c r="G5" s="75">
        <f>G6+G9</f>
        <v>3571649.4</v>
      </c>
      <c r="H5" s="31">
        <f>G5/F5*100</f>
        <v>33.736904861827291</v>
      </c>
      <c r="I5" s="34">
        <f>G5/E5*100</f>
        <v>121.6326391612109</v>
      </c>
      <c r="J5" s="60"/>
      <c r="K5" s="59"/>
    </row>
    <row r="6" spans="1:12" ht="30" customHeight="1" x14ac:dyDescent="0.25">
      <c r="A6" s="1"/>
      <c r="B6" s="95"/>
      <c r="C6" s="61" t="s">
        <v>34</v>
      </c>
      <c r="D6" s="68" t="s">
        <v>0</v>
      </c>
      <c r="E6" s="72">
        <f>SUM(E7:E8)</f>
        <v>1964841.0999999999</v>
      </c>
      <c r="F6" s="72">
        <f>SUM(F7:F8)</f>
        <v>5937665</v>
      </c>
      <c r="G6" s="72">
        <f>SUM(G7:G8)</f>
        <v>2016385.5999999999</v>
      </c>
      <c r="H6" s="18">
        <f t="shared" ref="H6:H8" si="0">G6/F6*100</f>
        <v>33.959234817053499</v>
      </c>
      <c r="I6" s="36">
        <f t="shared" ref="I6:I8" si="1">G6/E6*100</f>
        <v>102.62334190790287</v>
      </c>
      <c r="J6" s="60"/>
      <c r="K6" s="59"/>
    </row>
    <row r="7" spans="1:12" ht="20.100000000000001" customHeight="1" x14ac:dyDescent="0.25">
      <c r="A7" s="1"/>
      <c r="B7" s="95"/>
      <c r="C7" s="61" t="s">
        <v>19</v>
      </c>
      <c r="D7" s="69" t="s">
        <v>0</v>
      </c>
      <c r="E7" s="73">
        <v>1469037.4</v>
      </c>
      <c r="F7" s="18">
        <v>4714996</v>
      </c>
      <c r="G7" s="40">
        <v>1574201.4</v>
      </c>
      <c r="H7" s="18">
        <f t="shared" si="0"/>
        <v>33.387120582923082</v>
      </c>
      <c r="I7" s="36">
        <f t="shared" si="1"/>
        <v>107.15870133735193</v>
      </c>
      <c r="J7" s="60"/>
      <c r="K7" s="59"/>
    </row>
    <row r="8" spans="1:12" ht="20.100000000000001" customHeight="1" x14ac:dyDescent="0.25">
      <c r="A8" s="1"/>
      <c r="B8" s="95"/>
      <c r="C8" s="61" t="s">
        <v>20</v>
      </c>
      <c r="D8" s="69" t="s">
        <v>0</v>
      </c>
      <c r="E8" s="74">
        <v>495803.7</v>
      </c>
      <c r="F8" s="18">
        <v>1222669</v>
      </c>
      <c r="G8" s="3">
        <v>442184.2</v>
      </c>
      <c r="H8" s="18">
        <f t="shared" si="0"/>
        <v>36.165487143290619</v>
      </c>
      <c r="I8" s="36">
        <f t="shared" si="1"/>
        <v>89.18533685811542</v>
      </c>
      <c r="J8" s="60"/>
      <c r="K8" s="59"/>
    </row>
    <row r="9" spans="1:12" ht="20.100000000000001" customHeight="1" x14ac:dyDescent="0.25">
      <c r="A9" s="1"/>
      <c r="B9" s="95"/>
      <c r="C9" s="61" t="s">
        <v>1</v>
      </c>
      <c r="D9" s="69" t="s">
        <v>0</v>
      </c>
      <c r="E9" s="74">
        <v>971582.4</v>
      </c>
      <c r="F9" s="18">
        <v>4649107.5999999996</v>
      </c>
      <c r="G9" s="3">
        <v>1555263.8</v>
      </c>
      <c r="H9" s="18">
        <f t="shared" ref="H9:H20" si="2">G9/F9*100</f>
        <v>33.452953422717087</v>
      </c>
      <c r="I9" s="36">
        <f>G9/E9*100</f>
        <v>160.07533689371073</v>
      </c>
      <c r="J9" s="60"/>
      <c r="K9" s="59"/>
    </row>
    <row r="10" spans="1:12" ht="19.5" customHeight="1" x14ac:dyDescent="0.25">
      <c r="A10" s="1"/>
      <c r="B10" s="96"/>
      <c r="C10" s="64" t="s">
        <v>33</v>
      </c>
      <c r="D10" s="69" t="s">
        <v>0</v>
      </c>
      <c r="E10" s="77">
        <f>SUM(E11:E21)</f>
        <v>2413480.2000000002</v>
      </c>
      <c r="F10" s="77">
        <f>F11+F12+F13+F14+F15+F16+F17+F18+F19+F20+F21</f>
        <v>11202928.5</v>
      </c>
      <c r="G10" s="77">
        <f>G11+G12+G13+G14+G15+G16+G17+G18+G19+G20+G21</f>
        <v>2773529.5</v>
      </c>
      <c r="H10" s="31">
        <f t="shared" si="2"/>
        <v>24.757182909807913</v>
      </c>
      <c r="I10" s="34">
        <f>G10/E10*100</f>
        <v>114.91826201847439</v>
      </c>
      <c r="J10" s="60"/>
      <c r="K10"/>
      <c r="L10"/>
    </row>
    <row r="11" spans="1:12" ht="20.100000000000001" customHeight="1" x14ac:dyDescent="0.25">
      <c r="A11" s="1"/>
      <c r="B11" s="19" t="s">
        <v>8</v>
      </c>
      <c r="C11" s="61" t="s">
        <v>2</v>
      </c>
      <c r="D11" s="69" t="s">
        <v>0</v>
      </c>
      <c r="E11" s="83">
        <v>302467.7</v>
      </c>
      <c r="F11" s="83">
        <v>1149991.7</v>
      </c>
      <c r="G11" s="46">
        <v>311756.40000000002</v>
      </c>
      <c r="H11" s="3">
        <f t="shared" si="2"/>
        <v>27.109447833406104</v>
      </c>
      <c r="I11" s="36">
        <f t="shared" ref="I11:I22" si="3">G11/E11*100</f>
        <v>103.07097253690229</v>
      </c>
      <c r="J11" s="60"/>
      <c r="K11"/>
      <c r="L11"/>
    </row>
    <row r="12" spans="1:12" ht="30.75" customHeight="1" x14ac:dyDescent="0.25">
      <c r="A12" s="1"/>
      <c r="B12" s="19" t="s">
        <v>9</v>
      </c>
      <c r="C12" s="61" t="s">
        <v>30</v>
      </c>
      <c r="D12" s="69" t="s">
        <v>0</v>
      </c>
      <c r="E12" s="83">
        <v>18522.3</v>
      </c>
      <c r="F12" s="83">
        <v>52812.6</v>
      </c>
      <c r="G12" s="46">
        <v>11656.6</v>
      </c>
      <c r="H12" s="3">
        <f t="shared" si="2"/>
        <v>22.071626846623722</v>
      </c>
      <c r="I12" s="36">
        <f t="shared" si="3"/>
        <v>62.932789124460783</v>
      </c>
      <c r="J12" s="60"/>
      <c r="K12"/>
      <c r="L12"/>
    </row>
    <row r="13" spans="1:12" ht="20.100000000000001" customHeight="1" x14ac:dyDescent="0.25">
      <c r="A13" s="1"/>
      <c r="B13" s="19" t="s">
        <v>10</v>
      </c>
      <c r="C13" s="61" t="s">
        <v>3</v>
      </c>
      <c r="D13" s="69" t="s">
        <v>0</v>
      </c>
      <c r="E13" s="83">
        <v>236325.9</v>
      </c>
      <c r="F13" s="83">
        <v>2208277.7999999998</v>
      </c>
      <c r="G13" s="46">
        <v>400890.9</v>
      </c>
      <c r="H13" s="3">
        <f t="shared" si="2"/>
        <v>18.154006710568755</v>
      </c>
      <c r="I13" s="36">
        <f t="shared" si="3"/>
        <v>169.63477130521878</v>
      </c>
      <c r="J13" s="60"/>
      <c r="K13"/>
      <c r="L13"/>
    </row>
    <row r="14" spans="1:12" ht="20.100000000000001" customHeight="1" x14ac:dyDescent="0.25">
      <c r="A14" s="1"/>
      <c r="B14" s="19" t="s">
        <v>11</v>
      </c>
      <c r="C14" s="61" t="s">
        <v>4</v>
      </c>
      <c r="D14" s="69" t="s">
        <v>0</v>
      </c>
      <c r="E14" s="83">
        <v>125034.8</v>
      </c>
      <c r="F14" s="83">
        <v>1080532.3</v>
      </c>
      <c r="G14" s="46">
        <v>193959.4</v>
      </c>
      <c r="H14" s="3">
        <f t="shared" si="2"/>
        <v>17.95035650484488</v>
      </c>
      <c r="I14" s="36">
        <f t="shared" si="3"/>
        <v>155.12433338558543</v>
      </c>
      <c r="J14" s="60"/>
      <c r="K14"/>
      <c r="L14"/>
    </row>
    <row r="15" spans="1:12" ht="20.100000000000001" customHeight="1" x14ac:dyDescent="0.25">
      <c r="A15" s="1"/>
      <c r="B15" s="19" t="s">
        <v>12</v>
      </c>
      <c r="C15" s="61" t="s">
        <v>5</v>
      </c>
      <c r="D15" s="69" t="s">
        <v>0</v>
      </c>
      <c r="E15" s="83">
        <v>627.29999999999995</v>
      </c>
      <c r="F15" s="83">
        <v>13872.5</v>
      </c>
      <c r="G15" s="46">
        <v>867.9</v>
      </c>
      <c r="H15" s="3">
        <f t="shared" si="2"/>
        <v>6.256262389619752</v>
      </c>
      <c r="I15" s="36">
        <f t="shared" si="3"/>
        <v>138.35485413677665</v>
      </c>
      <c r="J15" s="60"/>
      <c r="K15"/>
      <c r="L15"/>
    </row>
    <row r="16" spans="1:12" ht="20.100000000000001" customHeight="1" x14ac:dyDescent="0.25">
      <c r="A16" s="1"/>
      <c r="B16" s="19" t="s">
        <v>13</v>
      </c>
      <c r="C16" s="61" t="s">
        <v>6</v>
      </c>
      <c r="D16" s="69" t="s">
        <v>0</v>
      </c>
      <c r="E16" s="83">
        <v>1396358.2</v>
      </c>
      <c r="F16" s="83">
        <v>5837566.4000000004</v>
      </c>
      <c r="G16" s="46">
        <v>1592202.3</v>
      </c>
      <c r="H16" s="3">
        <f t="shared" si="2"/>
        <v>27.275103885756231</v>
      </c>
      <c r="I16" s="36">
        <f t="shared" si="3"/>
        <v>114.02534822368644</v>
      </c>
      <c r="J16" s="60"/>
      <c r="K16"/>
      <c r="L16"/>
    </row>
    <row r="17" spans="1:12" ht="20.100000000000001" customHeight="1" x14ac:dyDescent="0.25">
      <c r="A17" s="1"/>
      <c r="B17" s="19" t="s">
        <v>14</v>
      </c>
      <c r="C17" s="65" t="s">
        <v>39</v>
      </c>
      <c r="D17" s="69" t="s">
        <v>0</v>
      </c>
      <c r="E17" s="83">
        <v>64356.6</v>
      </c>
      <c r="F17" s="83">
        <v>238395.1</v>
      </c>
      <c r="G17" s="46">
        <v>66054.2</v>
      </c>
      <c r="H17" s="3">
        <f t="shared" si="2"/>
        <v>27.707868156686104</v>
      </c>
      <c r="I17" s="36">
        <f t="shared" si="3"/>
        <v>102.63780249422747</v>
      </c>
      <c r="J17" s="60"/>
      <c r="K17"/>
      <c r="L17"/>
    </row>
    <row r="18" spans="1:12" ht="20.100000000000001" customHeight="1" x14ac:dyDescent="0.25">
      <c r="A18" s="1"/>
      <c r="B18" s="19" t="s">
        <v>16</v>
      </c>
      <c r="C18" s="65" t="s">
        <v>7</v>
      </c>
      <c r="D18" s="69" t="s">
        <v>0</v>
      </c>
      <c r="E18" s="83">
        <v>255268.1</v>
      </c>
      <c r="F18" s="83">
        <v>558036.5</v>
      </c>
      <c r="G18" s="46">
        <v>180044.5</v>
      </c>
      <c r="H18" s="3">
        <f t="shared" si="2"/>
        <v>32.263928972388008</v>
      </c>
      <c r="I18" s="36">
        <f t="shared" si="3"/>
        <v>70.531531358599054</v>
      </c>
      <c r="J18" s="60"/>
      <c r="K18"/>
      <c r="L18"/>
    </row>
    <row r="19" spans="1:12" ht="20.100000000000001" customHeight="1" x14ac:dyDescent="0.25">
      <c r="A19" s="1"/>
      <c r="B19" s="19" t="s">
        <v>23</v>
      </c>
      <c r="C19" s="65" t="s">
        <v>27</v>
      </c>
      <c r="D19" s="69" t="s">
        <v>0</v>
      </c>
      <c r="E19" s="83">
        <v>7022.5</v>
      </c>
      <c r="F19" s="83">
        <v>25330.3</v>
      </c>
      <c r="G19" s="46">
        <v>8465.7999999999993</v>
      </c>
      <c r="H19" s="3">
        <f t="shared" si="2"/>
        <v>33.421633379786265</v>
      </c>
      <c r="I19" s="36">
        <f t="shared" si="3"/>
        <v>120.55250978996084</v>
      </c>
      <c r="J19" s="60"/>
      <c r="K19"/>
      <c r="L19"/>
    </row>
    <row r="20" spans="1:12" ht="20.100000000000001" customHeight="1" x14ac:dyDescent="0.25">
      <c r="A20" s="1"/>
      <c r="B20" s="19" t="s">
        <v>24</v>
      </c>
      <c r="C20" s="65" t="s">
        <v>28</v>
      </c>
      <c r="D20" s="69" t="s">
        <v>0</v>
      </c>
      <c r="E20" s="83">
        <v>7496.8</v>
      </c>
      <c r="F20" s="83">
        <v>26985.1</v>
      </c>
      <c r="G20" s="46">
        <v>7631.5</v>
      </c>
      <c r="H20" s="3">
        <f t="shared" si="2"/>
        <v>28.280421417745348</v>
      </c>
      <c r="I20" s="36">
        <f t="shared" si="3"/>
        <v>101.79676662042472</v>
      </c>
      <c r="J20" s="60"/>
      <c r="K20"/>
      <c r="L20"/>
    </row>
    <row r="21" spans="1:12" ht="33" customHeight="1" thickBot="1" x14ac:dyDescent="0.3">
      <c r="A21" s="1"/>
      <c r="B21" s="22" t="s">
        <v>25</v>
      </c>
      <c r="C21" s="66" t="s">
        <v>29</v>
      </c>
      <c r="D21" s="70" t="s">
        <v>0</v>
      </c>
      <c r="E21" s="84">
        <v>0</v>
      </c>
      <c r="F21" s="84">
        <v>11128.2</v>
      </c>
      <c r="G21" s="47">
        <v>0</v>
      </c>
      <c r="H21" s="3" t="s">
        <v>22</v>
      </c>
      <c r="I21" s="87" t="s">
        <v>22</v>
      </c>
      <c r="J21" s="60"/>
      <c r="K21"/>
      <c r="L21"/>
    </row>
    <row r="22" spans="1:12" ht="20.100000000000001" customHeight="1" thickBot="1" x14ac:dyDescent="0.3">
      <c r="A22" s="1"/>
      <c r="B22" s="92" t="s">
        <v>17</v>
      </c>
      <c r="C22" s="100"/>
      <c r="D22" s="71" t="s">
        <v>0</v>
      </c>
      <c r="E22" s="78">
        <f>E5-E10</f>
        <v>522943.29999999981</v>
      </c>
      <c r="F22" s="78">
        <f>F5-F10</f>
        <v>-616155.90000000037</v>
      </c>
      <c r="G22" s="78">
        <f>G5-G10</f>
        <v>798119.89999999991</v>
      </c>
      <c r="H22" s="88" t="s">
        <v>22</v>
      </c>
      <c r="I22" s="89">
        <f t="shared" si="3"/>
        <v>152.62073345236476</v>
      </c>
      <c r="J22" s="60"/>
      <c r="K22"/>
      <c r="L22"/>
    </row>
    <row r="23" spans="1:12" ht="15" customHeight="1" x14ac:dyDescent="0.25">
      <c r="A23" s="1"/>
      <c r="B23" s="5"/>
      <c r="C23" s="5"/>
      <c r="D23" s="6"/>
      <c r="E23" s="85"/>
      <c r="F23" s="79"/>
      <c r="G23" s="79"/>
      <c r="H23" s="9"/>
      <c r="I23" s="10"/>
      <c r="K23"/>
      <c r="L23"/>
    </row>
    <row r="24" spans="1:12" ht="15" customHeight="1" x14ac:dyDescent="0.25">
      <c r="B24" s="51"/>
      <c r="C24" s="51"/>
      <c r="D24" s="51"/>
      <c r="E24" s="80"/>
      <c r="F24" s="80"/>
      <c r="G24" s="80"/>
      <c r="H24" s="51"/>
      <c r="I24" s="52"/>
    </row>
    <row r="25" spans="1:12" x14ac:dyDescent="0.25">
      <c r="B25" s="90"/>
      <c r="C25" s="90"/>
      <c r="D25" s="53"/>
      <c r="G25" s="82"/>
      <c r="H25" s="58"/>
      <c r="I25" s="54"/>
    </row>
    <row r="26" spans="1:12" x14ac:dyDescent="0.25">
      <c r="B26" s="90"/>
      <c r="C26" s="90"/>
      <c r="D26" s="53"/>
      <c r="G26" s="82"/>
      <c r="H26" s="58"/>
      <c r="I26" s="54"/>
    </row>
    <row r="27" spans="1:12" ht="14.25" customHeight="1" x14ac:dyDescent="0.25">
      <c r="B27" s="91"/>
      <c r="C27" s="90"/>
      <c r="D27" s="55"/>
      <c r="G27" s="82"/>
      <c r="H27" s="58"/>
      <c r="I27" s="54"/>
    </row>
    <row r="28" spans="1:12" x14ac:dyDescent="0.25">
      <c r="B28" s="56"/>
      <c r="C28" s="57"/>
      <c r="D28" s="50"/>
      <c r="E28" s="81" t="s">
        <v>43</v>
      </c>
      <c r="G28" s="82"/>
      <c r="H28" s="58"/>
      <c r="I28" s="50"/>
    </row>
    <row r="29" spans="1:12" ht="17.25" customHeight="1" x14ac:dyDescent="0.25">
      <c r="B29" s="25"/>
      <c r="C29" s="26"/>
      <c r="G29" s="82"/>
      <c r="H29" s="58"/>
    </row>
    <row r="30" spans="1:12" x14ac:dyDescent="0.25">
      <c r="F30" s="82"/>
      <c r="G30" s="82"/>
    </row>
    <row r="31" spans="1:12" x14ac:dyDescent="0.25">
      <c r="F31" s="82"/>
      <c r="G31" s="82"/>
    </row>
    <row r="41" spans="9:10" x14ac:dyDescent="0.25">
      <c r="I41" s="86"/>
      <c r="J41" s="86"/>
    </row>
    <row r="49" spans="9:10" x14ac:dyDescent="0.25">
      <c r="I49" s="86"/>
      <c r="J49" s="86"/>
    </row>
  </sheetData>
  <mergeCells count="7">
    <mergeCell ref="B27:C27"/>
    <mergeCell ref="B2:I2"/>
    <mergeCell ref="B3:I3"/>
    <mergeCell ref="B5:B10"/>
    <mergeCell ref="B22:C22"/>
    <mergeCell ref="B25:C25"/>
    <mergeCell ref="B26:C26"/>
  </mergeCells>
  <printOptions horizontalCentered="1"/>
  <pageMargins left="0.23622047244094491" right="0.19685039370078741" top="0.31496062992125984" bottom="0.15748031496062992" header="0.15748031496062992" footer="0.15748031496062992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Основные показатели исполнения</vt:lpstr>
      <vt:lpstr>Исполнение_01012014</vt:lpstr>
      <vt:lpstr>Исполнение_01012014!Область_печати</vt:lpstr>
      <vt:lpstr>'Основные показатели исполнения'!Область_печати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svod-avk</dc:creator>
  <cp:lastModifiedBy>Евгения Константиновна  Борисова</cp:lastModifiedBy>
  <cp:lastPrinted>2017-05-04T08:22:50Z</cp:lastPrinted>
  <dcterms:created xsi:type="dcterms:W3CDTF">2009-11-06T02:53:41Z</dcterms:created>
  <dcterms:modified xsi:type="dcterms:W3CDTF">2017-05-11T02:27:36Z</dcterms:modified>
</cp:coreProperties>
</file>